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codeName="Ten_skoroszyt" defaultThemeVersion="124226"/>
  <xr:revisionPtr revIDLastSave="0" documentId="13_ncr:1_{B8F9156E-F7BC-4AAB-BDE8-4FB05FAD04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3" sheetId="3" r:id="rId2"/>
    <sheet name="kierunki" sheetId="4" r:id="rId3"/>
  </sheets>
  <definedNames>
    <definedName name="biko">Arkusz3!$B$3:$C$3</definedName>
    <definedName name="cyt">Arkusz3!$K$3:$O$3</definedName>
    <definedName name="Grupa">Arkusz3!$B$2:$D$2</definedName>
    <definedName name="kierunki">kierunki!$B$4:$D$4</definedName>
    <definedName name="kierunki2">kierunki!$B$3:$D$3</definedName>
    <definedName name="Technik_elektronik">kierunki!$C$5:$C$6</definedName>
    <definedName name="Technik_informatyk">kierunki!$D$5:$D$7</definedName>
    <definedName name="Technik_logistyk">kierunki!$B$5:$B$9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1" l="1"/>
  <c r="S99" i="1" l="1"/>
  <c r="S98" i="1"/>
  <c r="S97" i="1"/>
  <c r="S96" i="1"/>
  <c r="S95" i="1"/>
  <c r="F30" i="1" l="1"/>
  <c r="E30" i="1"/>
  <c r="D30" i="1"/>
  <c r="C30" i="1"/>
  <c r="B30" i="1"/>
  <c r="A30" i="1"/>
</calcChain>
</file>

<file path=xl/sharedStrings.xml><?xml version="1.0" encoding="utf-8"?>
<sst xmlns="http://schemas.openxmlformats.org/spreadsheetml/2006/main" count="117" uniqueCount="82">
  <si>
    <r>
      <t xml:space="preserve">               </t>
    </r>
    <r>
      <rPr>
        <i/>
        <sz val="14"/>
        <color indexed="8"/>
        <rFont val="Arial"/>
        <family val="2"/>
      </rPr>
      <t xml:space="preserve">  miejscowość i data</t>
    </r>
  </si>
  <si>
    <t>X</t>
  </si>
  <si>
    <t>Technik logistyk</t>
  </si>
  <si>
    <t>Technik informatyk</t>
  </si>
  <si>
    <t>Technik elektronik</t>
  </si>
  <si>
    <t>A</t>
  </si>
  <si>
    <t>E</t>
  </si>
  <si>
    <t>Eksploatacja urządzeń elektronicznych</t>
  </si>
  <si>
    <t>Wykonywanie instalacji urządzeń elektronicznych</t>
  </si>
  <si>
    <t>Organizacja i monitorowanie przepływu zasobów i informacji w procesach produkcji, dystrybucji i magazynowania</t>
  </si>
  <si>
    <t>Zarządzanie środkami technicznymi podczas realizacji procesów transportowych</t>
  </si>
  <si>
    <t>Organizacja i monitorowanie przepływu zasobów i informacji w jednostkach organizacyjnych</t>
  </si>
  <si>
    <t>Montaż i eksploatacja komputerów osobistych oraz urządzeń peryferyjnych</t>
  </si>
  <si>
    <t>Projektowanie lokalnych sieci komputerowych i administrowanie sieciami</t>
  </si>
  <si>
    <t>Tworzenie aplikacji internetowych i baz danych oraz administrowanie bazami</t>
  </si>
  <si>
    <t>mail</t>
  </si>
  <si>
    <t>Jelenia Góra</t>
  </si>
  <si>
    <r>
      <t>pisemnej</t>
    </r>
    <r>
      <rPr>
        <b/>
        <vertAlign val="superscript"/>
        <sz val="16"/>
        <color indexed="8"/>
        <rFont val="Arial"/>
        <family val="2"/>
      </rPr>
      <t xml:space="preserve">*  </t>
    </r>
    <r>
      <rPr>
        <b/>
        <sz val="16"/>
        <color indexed="8"/>
        <rFont val="Arial"/>
        <family val="2"/>
      </rPr>
      <t xml:space="preserve"> </t>
    </r>
  </si>
  <si>
    <t>,</t>
  </si>
  <si>
    <t>dostosowania</t>
  </si>
  <si>
    <t>TAK*</t>
  </si>
  <si>
    <t>/</t>
  </si>
  <si>
    <t>NIE*</t>
  </si>
  <si>
    <t>Wyrażam zgodę na przetwarzanie moich danych osobowych do celów związanych z egzaminwm potwierdzających kwalifikacje w zawodzie</t>
  </si>
  <si>
    <t>Orzeczenie/opinię publicznej poradni psychologiczno-pedagogicznej (w przypadku występowania dyzfunkcji)*</t>
  </si>
  <si>
    <t>Zaświadczenie o stanie zdrowia wydane przez lekarza (w przypadku choroby lub niesprawności czasowej)*</t>
  </si>
  <si>
    <t>……………………………</t>
  </si>
  <si>
    <t>*właściwe zaznaczyć</t>
  </si>
  <si>
    <t>data,czytelny podpis osoby przyjmującej</t>
  </si>
  <si>
    <t>Potwierdzam przyjęcie deklaracji</t>
  </si>
  <si>
    <t>……………………………………………</t>
  </si>
  <si>
    <t>pieczęć szkoły</t>
  </si>
  <si>
    <t xml:space="preserve">czytelny podpis </t>
  </si>
  <si>
    <t>UCZEŃ / SŁUCHACZ / ABSOLWENT</t>
  </si>
  <si>
    <t>przeprowadzonego w terminie ……………………….</t>
  </si>
  <si>
    <t>DEKLARACJA PRZYSTĄPIENIA DO EGZAMINU</t>
  </si>
  <si>
    <t>d</t>
  </si>
  <si>
    <t>m</t>
  </si>
  <si>
    <t>r</t>
  </si>
  <si>
    <t>Nazwisko:</t>
  </si>
  <si>
    <t>Imię (imiona):</t>
  </si>
  <si>
    <t>Numer PESEL:</t>
  </si>
  <si>
    <t>Data i miejsce urodzenia:</t>
  </si>
  <si>
    <t>w przypadku braku numeru PESEL - seria i numer innego dokumentu potwierdzajacego tożsamość</t>
  </si>
  <si>
    <t>miejscowość:</t>
  </si>
  <si>
    <t>ulica i numer domu:</t>
  </si>
  <si>
    <t>kod pocztowy i poczta:</t>
  </si>
  <si>
    <t>Deklaruję przystąpienie do egzaminu potwierdzajacego kwalifikacje w zawodzie</t>
  </si>
  <si>
    <t>symbol cyfrowy</t>
  </si>
  <si>
    <t>nazwa zawodu</t>
  </si>
  <si>
    <t xml:space="preserve">oznaczenie kwalifikacji </t>
  </si>
  <si>
    <t>programową</t>
  </si>
  <si>
    <t>zgodnie z podstawą</t>
  </si>
  <si>
    <t>nazwa kwalifikacji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</si>
  <si>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</si>
  <si>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Do deklaracji dołączam:</t>
  </si>
  <si>
    <t>………………………………………………………………………..</t>
  </si>
  <si>
    <t>czytelny podpis</t>
  </si>
  <si>
    <t>nr telefonu z kierunkowym:</t>
  </si>
  <si>
    <r>
      <rPr>
        <b/>
        <sz val="16"/>
        <color indexed="8"/>
        <rFont val="Arial"/>
        <family val="2"/>
      </rPr>
      <t>Dane osobowe ucznia/słuchacza/absolwenta</t>
    </r>
    <r>
      <rPr>
        <sz val="16"/>
        <color indexed="8"/>
        <rFont val="Arial"/>
        <family val="2"/>
      </rPr>
      <t xml:space="preserve">(wypełnić drukowanymi literami) </t>
    </r>
  </si>
  <si>
    <r>
      <rPr>
        <b/>
        <sz val="16"/>
        <color indexed="8"/>
        <rFont val="Arial"/>
        <family val="2"/>
      </rPr>
      <t xml:space="preserve">Adres zamieszkania </t>
    </r>
    <r>
      <rPr>
        <i/>
        <sz val="16"/>
        <color indexed="8"/>
        <rFont val="Arial"/>
        <family val="2"/>
      </rPr>
      <t>(wypełnić drukowanymi literami):</t>
    </r>
  </si>
  <si>
    <r>
      <t>po raz pierwszy</t>
    </r>
    <r>
      <rPr>
        <b/>
        <vertAlign val="superscript"/>
        <sz val="16"/>
        <color indexed="8"/>
        <rFont val="Arial"/>
        <family val="2"/>
      </rPr>
      <t>*</t>
    </r>
  </si>
  <si>
    <r>
      <t>po raz kolejny</t>
    </r>
    <r>
      <rPr>
        <b/>
        <vertAlign val="superscript"/>
        <sz val="16"/>
        <color indexed="8"/>
        <rFont val="Arial"/>
        <family val="2"/>
      </rPr>
      <t xml:space="preserve">*  </t>
    </r>
    <r>
      <rPr>
        <b/>
        <sz val="16"/>
        <color indexed="8"/>
        <rFont val="Arial"/>
        <family val="2"/>
      </rPr>
      <t xml:space="preserve">do części </t>
    </r>
  </si>
  <si>
    <r>
      <t>praktycznej</t>
    </r>
    <r>
      <rPr>
        <b/>
        <vertAlign val="superscript"/>
        <sz val="16"/>
        <color indexed="8"/>
        <rFont val="Arial"/>
        <family val="2"/>
      </rPr>
      <t>*</t>
    </r>
  </si>
  <si>
    <r>
      <t>Świadectwo ukończenia szkoły</t>
    </r>
    <r>
      <rPr>
        <vertAlign val="superscript"/>
        <sz val="16"/>
        <color indexed="8"/>
        <rFont val="Arial"/>
        <family val="2"/>
      </rPr>
      <t>*</t>
    </r>
  </si>
  <si>
    <r>
      <t>szkolnych i świadectw maturalnych uzyskanych za granicą</t>
    </r>
    <r>
      <rPr>
        <vertAlign val="superscript"/>
        <sz val="16"/>
        <color indexed="8"/>
        <rFont val="Arial"/>
        <family val="2"/>
      </rPr>
      <t>*</t>
    </r>
  </si>
  <si>
    <t>Obowiązek informacyjny wynikający z art..13 i 14 Rozporządzenia Parlamentu europejskiego iRady (UE)2016/679 z 27 kwietnia 2016 r. w sprawie ochrony osób fizycznych w związku z przetwarzaniem danych osobowych i w sprawie swobodnego przepływu takich danych oraz uchylenia dyrektywy 95/46/WE, w zakresie przeprowadzania egzaminu potwierdzającego kwalifikacje zawodowe, zgodnie z przepisami ustawy o systemie oświaty oraz aktami wykonawczymi na jej podstawie, został spełniony poprzez zamieszczenie klauzuli informacyjnej na stronie internetowej właściwej okręgowej komisji egzaminacyjnej.</t>
  </si>
  <si>
    <t>Obsługa magazynu</t>
  </si>
  <si>
    <t>warzywa</t>
  </si>
  <si>
    <t>owoce</t>
  </si>
  <si>
    <t>cos</t>
  </si>
  <si>
    <t>jab</t>
  </si>
  <si>
    <t>pom</t>
  </si>
  <si>
    <t>sliw</t>
  </si>
  <si>
    <t>ogo</t>
  </si>
  <si>
    <t>marchew</t>
  </si>
  <si>
    <t>ziemniak</t>
  </si>
  <si>
    <t>ryz</t>
  </si>
  <si>
    <t xml:space="preserve">Montaż i eksploatacja komputerów osobistych oraz urządzeń peryferyjnych i sieci </t>
  </si>
  <si>
    <t>Programowanie, tworzenie i administrowanie stronami internetowymi i bazami danych</t>
  </si>
  <si>
    <t>Obsługa transportu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</si>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</sst>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i/>
      <sz val="14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16"/>
      <color indexed="8"/>
      <name val="Calibri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0" xfId="0" applyFont="1" applyAlignment="1"/>
    <xf numFmtId="0" fontId="9" fillId="0" borderId="3" xfId="0" applyFont="1" applyBorder="1"/>
    <xf numFmtId="0" fontId="9" fillId="0" borderId="0" xfId="0" applyFont="1" applyBorder="1"/>
    <xf numFmtId="0" fontId="9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 applyAlignment="1"/>
    <xf numFmtId="0" fontId="9" fillId="0" borderId="8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15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9" fillId="0" borderId="9" xfId="0" applyFont="1" applyBorder="1"/>
    <xf numFmtId="0" fontId="8" fillId="0" borderId="9" xfId="0" applyFont="1" applyBorder="1"/>
    <xf numFmtId="0" fontId="12" fillId="0" borderId="9" xfId="0" applyFont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0" fillId="2" borderId="1" xfId="0" applyFill="1" applyBorder="1"/>
    <xf numFmtId="0" fontId="17" fillId="2" borderId="6" xfId="0" applyFont="1" applyFill="1" applyBorder="1" applyAlignment="1"/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7" fillId="0" borderId="18" xfId="0" applyFont="1" applyBorder="1" applyAlignment="1">
      <alignment vertical="center"/>
    </xf>
    <xf numFmtId="0" fontId="8" fillId="0" borderId="11" xfId="0" applyFont="1" applyBorder="1" applyAlignment="1"/>
    <xf numFmtId="0" fontId="8" fillId="0" borderId="10" xfId="0" applyFont="1" applyBorder="1" applyAlignment="1">
      <alignment wrapText="1"/>
    </xf>
    <xf numFmtId="0" fontId="0" fillId="3" borderId="6" xfId="0" applyFill="1" applyBorder="1" applyAlignment="1"/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4" borderId="6" xfId="0" applyFill="1" applyBorder="1" applyAlignment="1"/>
    <xf numFmtId="0" fontId="12" fillId="0" borderId="0" xfId="0" applyFont="1" applyAlignment="1"/>
    <xf numFmtId="0" fontId="9" fillId="0" borderId="13" xfId="0" applyFont="1" applyBorder="1" applyAlignment="1"/>
    <xf numFmtId="0" fontId="9" fillId="0" borderId="0" xfId="0" applyFont="1" applyBorder="1" applyAlignment="1"/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/>
    <xf numFmtId="0" fontId="9" fillId="0" borderId="14" xfId="0" applyFont="1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9" fillId="0" borderId="14" xfId="0" applyFont="1" applyBorder="1" applyAlignment="1">
      <alignment horizontal="center"/>
    </xf>
    <xf numFmtId="0" fontId="9" fillId="0" borderId="0" xfId="0" applyFont="1" applyAlignment="1"/>
    <xf numFmtId="0" fontId="12" fillId="0" borderId="0" xfId="0" applyFont="1"/>
    <xf numFmtId="0" fontId="10" fillId="0" borderId="0" xfId="0" applyFont="1"/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1" applyAlignment="1" applyProtection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AK116"/>
  <sheetViews>
    <sheetView tabSelected="1" view="pageLayout" topLeftCell="A42" zoomScale="85" zoomScaleNormal="100" zoomScalePageLayoutView="85" workbookViewId="0">
      <selection activeCell="G33" sqref="G33:AF35"/>
    </sheetView>
  </sheetViews>
  <sheetFormatPr defaultColWidth="9.109375" defaultRowHeight="20.399999999999999" x14ac:dyDescent="0.35"/>
  <cols>
    <col min="1" max="32" width="4.6640625" style="2" customWidth="1"/>
    <col min="33" max="33" width="5.33203125" style="2" customWidth="1"/>
    <col min="34" max="34" width="4.33203125" style="2" customWidth="1"/>
    <col min="35" max="35" width="4.44140625" style="2" customWidth="1"/>
    <col min="36" max="36" width="4" style="2" customWidth="1"/>
    <col min="37" max="37" width="3" style="2" customWidth="1"/>
    <col min="38" max="38" width="4.44140625" style="2" customWidth="1"/>
    <col min="39" max="39" width="4.6640625" style="2" customWidth="1"/>
    <col min="40" max="16384" width="9.109375" style="2"/>
  </cols>
  <sheetData>
    <row r="1" spans="1:37" x14ac:dyDescent="0.35">
      <c r="L1" s="2" t="s">
        <v>33</v>
      </c>
    </row>
    <row r="2" spans="1:37" ht="19.5" customHeight="1" x14ac:dyDescent="0.4">
      <c r="A2" s="66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7" ht="19.5" customHeight="1" x14ac:dyDescent="0.35">
      <c r="Q3" s="58" t="s">
        <v>16</v>
      </c>
      <c r="R3" s="58"/>
      <c r="S3" s="58"/>
      <c r="T3" s="58"/>
      <c r="U3" s="58"/>
      <c r="V3" s="58"/>
      <c r="W3" s="58"/>
      <c r="X3" s="68"/>
      <c r="Y3" s="3"/>
      <c r="Z3" s="3"/>
      <c r="AA3" s="4"/>
      <c r="AB3" s="3"/>
      <c r="AC3" s="3"/>
      <c r="AD3" s="3"/>
      <c r="AE3" s="3"/>
      <c r="AF3" s="3"/>
    </row>
    <row r="4" spans="1:37" ht="19.5" customHeight="1" x14ac:dyDescent="0.35">
      <c r="Q4" s="67" t="s">
        <v>0</v>
      </c>
      <c r="R4" s="67"/>
      <c r="S4" s="67"/>
      <c r="T4" s="67"/>
      <c r="U4" s="67"/>
      <c r="V4" s="67"/>
      <c r="W4" s="67"/>
      <c r="X4" s="67"/>
      <c r="Y4" s="11" t="s">
        <v>36</v>
      </c>
      <c r="Z4" s="11" t="s">
        <v>36</v>
      </c>
      <c r="AA4" s="11" t="s">
        <v>37</v>
      </c>
      <c r="AB4" s="11" t="s">
        <v>37</v>
      </c>
      <c r="AC4" s="11" t="s">
        <v>38</v>
      </c>
      <c r="AD4" s="11" t="s">
        <v>38</v>
      </c>
      <c r="AE4" s="11" t="s">
        <v>38</v>
      </c>
      <c r="AF4" s="11" t="s">
        <v>38</v>
      </c>
    </row>
    <row r="5" spans="1:37" ht="11.1" customHeight="1" x14ac:dyDescent="0.35"/>
    <row r="6" spans="1:37" ht="19.5" customHeight="1" x14ac:dyDescent="0.4">
      <c r="A6" s="69" t="s">
        <v>59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1.1" customHeight="1" x14ac:dyDescent="0.35"/>
    <row r="8" spans="1:37" ht="19.5" customHeight="1" x14ac:dyDescent="0.35">
      <c r="A8" s="49" t="s">
        <v>39</v>
      </c>
      <c r="B8" s="49"/>
      <c r="C8" s="49"/>
      <c r="D8" s="49"/>
      <c r="E8" s="49"/>
      <c r="F8" s="49"/>
      <c r="G8" s="49"/>
      <c r="H8" s="49"/>
      <c r="I8" s="4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7" ht="11.1" customHeight="1" x14ac:dyDescent="0.35"/>
    <row r="10" spans="1:37" ht="19.5" customHeight="1" x14ac:dyDescent="0.35">
      <c r="A10" s="49" t="s">
        <v>40</v>
      </c>
      <c r="B10" s="49"/>
      <c r="C10" s="49"/>
      <c r="D10" s="49"/>
      <c r="E10" s="49"/>
      <c r="F10" s="49"/>
      <c r="G10" s="49"/>
      <c r="H10" s="49"/>
      <c r="I10" s="4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7" ht="11.1" customHeight="1" x14ac:dyDescent="0.35"/>
    <row r="12" spans="1:37" ht="19.5" customHeight="1" x14ac:dyDescent="0.35">
      <c r="A12" s="49" t="s">
        <v>42</v>
      </c>
      <c r="B12" s="49"/>
      <c r="C12" s="49"/>
      <c r="D12" s="49"/>
      <c r="E12" s="49"/>
      <c r="F12" s="49"/>
      <c r="G12" s="49"/>
      <c r="H12" s="49"/>
      <c r="I12" s="49"/>
      <c r="J12" s="3"/>
      <c r="K12" s="3"/>
      <c r="L12" s="3"/>
      <c r="M12" s="3"/>
      <c r="N12" s="3"/>
      <c r="O12" s="3"/>
      <c r="P12" s="3"/>
      <c r="Q12" s="3"/>
      <c r="R12" s="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7" ht="14.25" customHeight="1" x14ac:dyDescent="0.35">
      <c r="J13" s="11" t="s">
        <v>36</v>
      </c>
      <c r="K13" s="11" t="s">
        <v>36</v>
      </c>
      <c r="L13" s="11" t="s">
        <v>37</v>
      </c>
      <c r="M13" s="11" t="s">
        <v>37</v>
      </c>
      <c r="N13" s="11" t="s">
        <v>38</v>
      </c>
      <c r="O13" s="11" t="s">
        <v>38</v>
      </c>
      <c r="P13" s="11" t="s">
        <v>38</v>
      </c>
      <c r="Q13" s="11" t="s">
        <v>38</v>
      </c>
    </row>
    <row r="14" spans="1:37" ht="19.5" customHeight="1" x14ac:dyDescent="0.35">
      <c r="A14" s="49" t="s">
        <v>41</v>
      </c>
      <c r="B14" s="49"/>
      <c r="C14" s="49"/>
      <c r="D14" s="49"/>
      <c r="E14" s="49"/>
      <c r="F14" s="49"/>
      <c r="G14" s="49"/>
      <c r="H14" s="49"/>
      <c r="I14" s="4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37" ht="19.5" customHeight="1" x14ac:dyDescent="0.35">
      <c r="A15" s="70" t="s">
        <v>43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1:37" ht="12" customHeight="1" x14ac:dyDescent="0.35"/>
    <row r="17" spans="1:32" ht="19.5" customHeight="1" x14ac:dyDescent="0.4">
      <c r="A17" s="49" t="s">
        <v>60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1.1" customHeight="1" x14ac:dyDescent="0.35"/>
    <row r="19" spans="1:32" ht="19.5" customHeight="1" x14ac:dyDescent="0.35">
      <c r="A19" s="49" t="s">
        <v>44</v>
      </c>
      <c r="B19" s="49"/>
      <c r="C19" s="49"/>
      <c r="D19" s="49"/>
      <c r="E19" s="49"/>
      <c r="F19" s="49"/>
      <c r="G19" s="49"/>
      <c r="H19" s="49"/>
      <c r="I19" s="4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1.1" customHeight="1" x14ac:dyDescent="0.35"/>
    <row r="21" spans="1:32" ht="19.5" customHeight="1" x14ac:dyDescent="0.35">
      <c r="A21" s="49" t="s">
        <v>45</v>
      </c>
      <c r="B21" s="49"/>
      <c r="C21" s="49"/>
      <c r="D21" s="49"/>
      <c r="E21" s="49"/>
      <c r="F21" s="49"/>
      <c r="G21" s="49"/>
      <c r="H21" s="49"/>
      <c r="I21" s="4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1.1" customHeight="1" x14ac:dyDescent="0.35"/>
    <row r="23" spans="1:32" ht="19.5" customHeight="1" x14ac:dyDescent="0.35">
      <c r="A23" s="49" t="s">
        <v>46</v>
      </c>
      <c r="B23" s="49"/>
      <c r="C23" s="49"/>
      <c r="D23" s="49"/>
      <c r="E23" s="49"/>
      <c r="F23" s="49"/>
      <c r="G23" s="49"/>
      <c r="H23" s="49"/>
      <c r="I23" s="49"/>
      <c r="J23" s="3"/>
      <c r="K23" s="3"/>
      <c r="M23" s="3"/>
      <c r="N23" s="3"/>
      <c r="O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1.1" customHeight="1" x14ac:dyDescent="0.35"/>
    <row r="25" spans="1:32" ht="19.5" customHeight="1" x14ac:dyDescent="0.35">
      <c r="A25" s="49" t="s">
        <v>58</v>
      </c>
      <c r="B25" s="49"/>
      <c r="C25" s="49"/>
      <c r="D25" s="49"/>
      <c r="E25" s="49"/>
      <c r="F25" s="49"/>
      <c r="G25" s="49"/>
      <c r="H25" s="49"/>
      <c r="I25" s="4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72" t="s">
        <v>15</v>
      </c>
      <c r="V25" s="73"/>
      <c r="W25" s="74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2" ht="19.5" customHeight="1" x14ac:dyDescent="0.35"/>
    <row r="27" spans="1:32" ht="19.5" customHeight="1" x14ac:dyDescent="0.4">
      <c r="A27" s="57" t="s">
        <v>47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2" ht="19.5" customHeight="1" x14ac:dyDescent="0.4">
      <c r="A28" s="22"/>
      <c r="B28" s="21"/>
      <c r="D28" s="21"/>
      <c r="E28" s="21"/>
      <c r="F28" s="21"/>
      <c r="G28" s="21"/>
      <c r="H28" s="21"/>
      <c r="K28" s="21"/>
      <c r="L28" s="21"/>
      <c r="M28" s="21"/>
      <c r="O28" s="21"/>
      <c r="P28" s="21" t="s">
        <v>34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9.5" customHeight="1" x14ac:dyDescent="0.35"/>
    <row r="30" spans="1:32" ht="19.5" customHeight="1" x14ac:dyDescent="0.35">
      <c r="A30" s="13">
        <f>VLOOKUP($G$30,$E$82:$P$84,7,FALSE)</f>
        <v>3</v>
      </c>
      <c r="B30" s="13">
        <f>VLOOKUP($G$30,$E$82:$P$84,8,FALSE)</f>
        <v>5</v>
      </c>
      <c r="C30" s="13">
        <f>VLOOKUP($G$30,$E$82:$P$84,9,FALSE)</f>
        <v>1</v>
      </c>
      <c r="D30" s="13">
        <f>VLOOKUP($G$30,$E$82:$P$84,10,FALSE)</f>
        <v>2</v>
      </c>
      <c r="E30" s="13">
        <f>VLOOKUP($G$30,$E$82:$P$84,11,FALSE)</f>
        <v>0</v>
      </c>
      <c r="F30" s="13">
        <f>VLOOKUP($G$30,$E$82:$P$84,12,FALSE)</f>
        <v>3</v>
      </c>
      <c r="G30" s="62" t="s">
        <v>3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32" ht="18" customHeight="1" x14ac:dyDescent="0.35">
      <c r="A31" s="59" t="s">
        <v>48</v>
      </c>
      <c r="B31" s="60"/>
      <c r="C31" s="60"/>
      <c r="D31" s="60"/>
      <c r="E31" s="60"/>
      <c r="F31" s="60"/>
      <c r="G31" s="51" t="s">
        <v>49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9.5" customHeight="1" x14ac:dyDescent="0.35">
      <c r="A32" s="7"/>
      <c r="C32" s="7"/>
      <c r="D32" s="7"/>
    </row>
    <row r="33" spans="1:32" ht="19.5" customHeight="1" x14ac:dyDescent="0.35">
      <c r="A33" s="54" t="str">
        <f>IF(G33="Obsługa magazynu","AU.22",
(IF(G33="Zarządzanie środkami technicznymi podczas realizacji procesów transportowych","A.31",
IF(G33="Organizacja i monitorowanie przepływu zasobów i informacji w procesach produkcji, dystrybucji i magazynowania","A.30",
IF(G33="Organizacja transportu","AU.32",
IF(G33="Organizacja i monitorowanie przepływu zasobów i informacji w jednostkach organizacyjnych","A.32",
IF(G33="Wykonywanie instalacji urządzeń elektronicznych","E.6",
IF(G33="Eksploatacja urządzeń elektronicznych","EE.22",
IF(G33="Montaż i eksploatacja komputerów osobistych oraz urządzeń peryferyjnych","E.12",
IF(G33="Projektowanie lokalnych sieci komputerowych i administrowanie sieciami","E.13",
IF(G33="Tworzenie aplikacji internetowych i baz danych oraz administrowanie bazami","E.14",)))))))))))</f>
        <v>E.13</v>
      </c>
      <c r="B33" s="55"/>
      <c r="C33" s="55"/>
      <c r="D33" s="56"/>
      <c r="G33" s="52" t="s">
        <v>13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1:32" ht="15.75" customHeight="1" x14ac:dyDescent="0.35">
      <c r="A34" s="51" t="s">
        <v>50</v>
      </c>
      <c r="B34" s="51"/>
      <c r="C34" s="51"/>
      <c r="D34" s="51"/>
      <c r="E34" s="51"/>
      <c r="F34" s="51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3.5" customHeight="1" x14ac:dyDescent="0.35">
      <c r="A35" s="64" t="s">
        <v>52</v>
      </c>
      <c r="B35" s="64"/>
      <c r="C35" s="64"/>
      <c r="D35" s="64"/>
      <c r="E35" s="64"/>
      <c r="F35" s="6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7.25" customHeight="1" x14ac:dyDescent="0.35">
      <c r="A36" s="44" t="s">
        <v>51</v>
      </c>
      <c r="B36" s="44"/>
      <c r="C36" s="44"/>
      <c r="D36" s="44"/>
      <c r="E36" s="44"/>
      <c r="F36" s="44"/>
      <c r="G36" s="51" t="s">
        <v>53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9.75" customHeight="1" x14ac:dyDescent="0.35"/>
    <row r="38" spans="1:32" ht="19.5" customHeight="1" x14ac:dyDescent="0.4">
      <c r="G38" s="13" t="s">
        <v>1</v>
      </c>
      <c r="H38" s="47" t="s">
        <v>61</v>
      </c>
      <c r="I38" s="75"/>
      <c r="J38" s="75"/>
      <c r="K38" s="75"/>
      <c r="L38" s="75"/>
      <c r="M38" s="75"/>
      <c r="N38" s="75"/>
      <c r="O38" s="75"/>
    </row>
    <row r="39" spans="1:32" ht="11.1" customHeight="1" x14ac:dyDescent="0.35"/>
    <row r="40" spans="1:32" ht="19.5" customHeight="1" x14ac:dyDescent="0.4">
      <c r="G40" s="13"/>
      <c r="H40" s="47" t="s">
        <v>62</v>
      </c>
      <c r="I40" s="48"/>
      <c r="J40" s="48"/>
      <c r="K40" s="48"/>
      <c r="L40" s="48"/>
      <c r="M40" s="48"/>
      <c r="N40" s="48"/>
      <c r="O40" s="48"/>
      <c r="P40" s="14"/>
      <c r="Q40" s="9" t="s">
        <v>17</v>
      </c>
      <c r="R40" s="9"/>
      <c r="S40" s="7"/>
      <c r="T40" s="2" t="s">
        <v>18</v>
      </c>
      <c r="U40" s="14"/>
      <c r="V40" s="9" t="s">
        <v>63</v>
      </c>
      <c r="W40" s="10"/>
    </row>
    <row r="41" spans="1:32" ht="11.1" customHeight="1" x14ac:dyDescent="0.35"/>
    <row r="42" spans="1:32" ht="11.25" customHeigh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20.100000000000001" customHeight="1" x14ac:dyDescent="0.4">
      <c r="A43"/>
      <c r="B43"/>
      <c r="C43"/>
      <c r="D43"/>
      <c r="E43"/>
      <c r="F43"/>
      <c r="G43"/>
      <c r="H43"/>
      <c r="I43"/>
      <c r="J43"/>
      <c r="K43"/>
      <c r="L43"/>
      <c r="M43" s="24" t="s">
        <v>19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21.9" customHeight="1" x14ac:dyDescent="0.4">
      <c r="A45"/>
      <c r="B45"/>
      <c r="C45"/>
      <c r="D45"/>
      <c r="E45"/>
      <c r="F45"/>
      <c r="G45"/>
      <c r="H45"/>
      <c r="I45"/>
      <c r="J45"/>
      <c r="K45" s="23"/>
      <c r="L45" s="24" t="s">
        <v>20</v>
      </c>
      <c r="M45"/>
      <c r="N45" s="24" t="s">
        <v>21</v>
      </c>
      <c r="O45" s="23"/>
      <c r="P45" s="24" t="s">
        <v>22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9.5" customHeigh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1" customHeigh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21.9" customHeight="1" x14ac:dyDescent="0.4">
      <c r="A48" s="24" t="s">
        <v>23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3" ht="19.5" customHeigh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3" ht="19.5" customHeight="1" x14ac:dyDescent="0.35">
      <c r="T50" s="2" t="s">
        <v>26</v>
      </c>
    </row>
    <row r="51" spans="1:33" ht="19.5" customHeight="1" x14ac:dyDescent="0.35">
      <c r="C51" s="1" t="s">
        <v>27</v>
      </c>
      <c r="D51" s="1"/>
      <c r="T51" s="25" t="s">
        <v>57</v>
      </c>
    </row>
    <row r="52" spans="1:33" ht="19.5" customHeight="1" x14ac:dyDescent="0.35">
      <c r="A52" s="76" t="s">
        <v>54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1:33" ht="19.5" customHeight="1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3" ht="19.5" customHeight="1" x14ac:dyDescent="0.35">
      <c r="A54" s="49" t="s">
        <v>55</v>
      </c>
      <c r="B54" s="49"/>
      <c r="C54" s="49"/>
      <c r="D54" s="49"/>
      <c r="E54" s="49"/>
      <c r="F54" s="49"/>
      <c r="G54" s="50"/>
    </row>
    <row r="55" spans="1:33" ht="19.5" customHeight="1" x14ac:dyDescent="0.35"/>
    <row r="56" spans="1:33" ht="16.5" customHeight="1" x14ac:dyDescent="0.35">
      <c r="C56" s="13"/>
      <c r="D56" s="45" t="s">
        <v>64</v>
      </c>
      <c r="E56" s="46"/>
      <c r="F56" s="46"/>
      <c r="G56" s="46"/>
      <c r="H56" s="46"/>
      <c r="I56" s="46"/>
      <c r="J56" s="46"/>
      <c r="K56" s="46"/>
      <c r="L56" s="46"/>
      <c r="M56" s="8"/>
    </row>
    <row r="57" spans="1:33" ht="9.9" customHeight="1" x14ac:dyDescent="0.35"/>
    <row r="58" spans="1:33" ht="19.5" customHeight="1" x14ac:dyDescent="0.35">
      <c r="B58" s="7"/>
      <c r="C58" s="13"/>
      <c r="D58" s="8" t="s">
        <v>24</v>
      </c>
      <c r="H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33" ht="11.1" customHeight="1" x14ac:dyDescent="0.35"/>
    <row r="60" spans="1:33" ht="19.5" customHeight="1" x14ac:dyDescent="0.35">
      <c r="B60" s="7"/>
      <c r="C60" s="13"/>
      <c r="D60" s="45" t="s">
        <v>25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8"/>
    </row>
    <row r="61" spans="1:33" ht="20.399999999999999" customHeight="1" x14ac:dyDescent="0.35">
      <c r="I61" s="69" t="s">
        <v>65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33" ht="19.5" customHeight="1" x14ac:dyDescent="0.35">
      <c r="AG62" s="8"/>
    </row>
    <row r="63" spans="1:33" ht="19.5" customHeight="1" x14ac:dyDescent="0.35"/>
    <row r="64" spans="1:33" ht="19.5" customHeight="1" x14ac:dyDescent="0.35">
      <c r="B64" s="1"/>
      <c r="C64" s="1"/>
      <c r="D64" s="1"/>
      <c r="E64" s="1"/>
      <c r="F64" s="1"/>
      <c r="G64" s="1"/>
      <c r="U64" s="58" t="s">
        <v>56</v>
      </c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</row>
    <row r="65" spans="1:36" ht="19.5" customHeight="1" x14ac:dyDescent="0.35">
      <c r="B65" s="1"/>
      <c r="C65" s="1"/>
      <c r="D65" s="1" t="s">
        <v>27</v>
      </c>
      <c r="E65" s="1"/>
      <c r="F65" s="1"/>
      <c r="G65" s="1"/>
      <c r="U65" s="51" t="s">
        <v>32</v>
      </c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6" ht="11.1" customHeight="1" x14ac:dyDescent="0.35">
      <c r="A66" s="27"/>
      <c r="B66" s="28"/>
      <c r="C66" s="28"/>
      <c r="D66" s="28"/>
      <c r="E66" s="28"/>
      <c r="F66" s="28"/>
      <c r="G66" s="28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7"/>
    </row>
    <row r="67" spans="1:36" ht="19.5" customHeight="1" x14ac:dyDescent="0.35">
      <c r="B67" s="1"/>
      <c r="C67" s="1"/>
      <c r="D67" s="1"/>
      <c r="E67" s="1"/>
      <c r="F67" s="1"/>
      <c r="G67" s="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6" ht="19.5" customHeight="1" x14ac:dyDescent="0.35">
      <c r="B68" s="1"/>
      <c r="C68" s="30" t="s">
        <v>29</v>
      </c>
      <c r="D68" s="1"/>
      <c r="E68" s="1"/>
      <c r="F68" s="1"/>
      <c r="G68" s="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6" ht="19.5" customHeight="1" x14ac:dyDescent="0.35">
      <c r="B69" s="1"/>
      <c r="C69" s="1"/>
      <c r="D69" s="1"/>
      <c r="E69" s="1"/>
      <c r="F69" s="1"/>
      <c r="G69" s="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6" ht="19.5" customHeight="1" x14ac:dyDescent="0.35">
      <c r="B70" s="1"/>
      <c r="C70" s="1" t="s">
        <v>30</v>
      </c>
      <c r="D70" s="1"/>
      <c r="E70" s="1"/>
      <c r="F70" s="1"/>
      <c r="G70" s="1"/>
      <c r="U70" s="58" t="s">
        <v>56</v>
      </c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</row>
    <row r="71" spans="1:36" ht="19.5" customHeight="1" x14ac:dyDescent="0.35">
      <c r="B71" s="1"/>
      <c r="D71" s="1"/>
      <c r="E71" s="1" t="s">
        <v>31</v>
      </c>
      <c r="F71" s="1"/>
      <c r="G71" s="1"/>
      <c r="U71" s="51" t="s">
        <v>28</v>
      </c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6" ht="19.5" customHeight="1" x14ac:dyDescent="0.35">
      <c r="B72" s="1"/>
      <c r="C72" s="1"/>
      <c r="D72" s="1"/>
      <c r="E72" s="1"/>
      <c r="F72" s="1"/>
      <c r="G72" s="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6" ht="19.5" customHeight="1" x14ac:dyDescent="0.35">
      <c r="B73" s="1"/>
      <c r="C73" s="1"/>
      <c r="D73" s="1"/>
      <c r="E73" s="1"/>
      <c r="F73" s="1"/>
      <c r="G73" s="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6" ht="65.25" customHeight="1" x14ac:dyDescent="0.35">
      <c r="A74" s="65" t="s">
        <v>66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</row>
    <row r="75" spans="1:36" ht="19.5" customHeight="1" x14ac:dyDescent="0.35">
      <c r="B75" s="1"/>
      <c r="C75" s="1"/>
      <c r="D75" s="1"/>
      <c r="E75" s="1"/>
      <c r="F75" s="1"/>
      <c r="G75" s="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6" ht="19.5" customHeight="1" x14ac:dyDescent="0.35">
      <c r="B76" s="1"/>
      <c r="C76" s="1"/>
      <c r="D76" s="1"/>
      <c r="E76" s="1"/>
      <c r="F76" s="1"/>
      <c r="G76" s="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6" ht="19.5" customHeight="1" x14ac:dyDescent="0.35">
      <c r="B77" s="1"/>
      <c r="C77" s="1"/>
      <c r="D77" s="1"/>
      <c r="E77" s="1"/>
      <c r="F77" s="1"/>
      <c r="G77" s="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6" ht="19.5" customHeight="1" x14ac:dyDescent="0.35">
      <c r="B78" s="1"/>
      <c r="C78" s="1"/>
      <c r="D78" s="1"/>
      <c r="E78" s="1"/>
      <c r="F78" s="1"/>
      <c r="G78" s="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6" ht="19.5" customHeight="1" x14ac:dyDescent="0.35">
      <c r="B79" s="1"/>
      <c r="C79" s="1"/>
      <c r="D79" s="1"/>
      <c r="E79" s="1"/>
      <c r="F79" s="1"/>
      <c r="G79" s="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6" ht="19.5" customHeight="1" x14ac:dyDescent="0.35">
      <c r="B80" s="1"/>
      <c r="C80" s="1"/>
      <c r="D80" s="1"/>
      <c r="E80" s="1"/>
      <c r="F80" s="1"/>
      <c r="G80" s="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1" ht="19.5" customHeight="1" thickBot="1" x14ac:dyDescent="0.4"/>
    <row r="82" spans="1:31" ht="19.5" customHeight="1" x14ac:dyDescent="0.35">
      <c r="A82" s="12" t="s">
        <v>1</v>
      </c>
      <c r="E82" s="58" t="s">
        <v>2</v>
      </c>
      <c r="F82" s="58"/>
      <c r="G82" s="58"/>
      <c r="H82" s="58"/>
      <c r="I82" s="58"/>
      <c r="J82" s="58"/>
      <c r="K82" s="2">
        <v>3</v>
      </c>
      <c r="L82" s="2">
        <v>3</v>
      </c>
      <c r="M82" s="2">
        <v>3</v>
      </c>
      <c r="N82" s="2">
        <v>1</v>
      </c>
      <c r="O82" s="2">
        <v>0</v>
      </c>
      <c r="P82" s="2">
        <v>7</v>
      </c>
      <c r="Q82" s="2" t="s">
        <v>5</v>
      </c>
      <c r="S82" s="78" t="s">
        <v>7</v>
      </c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15">
        <v>2</v>
      </c>
      <c r="AE82" s="16">
        <v>0</v>
      </c>
    </row>
    <row r="83" spans="1:31" ht="39" customHeight="1" thickBot="1" x14ac:dyDescent="0.4">
      <c r="E83" s="58" t="s">
        <v>3</v>
      </c>
      <c r="F83" s="58"/>
      <c r="G83" s="58"/>
      <c r="H83" s="58"/>
      <c r="I83" s="58"/>
      <c r="J83" s="58"/>
      <c r="K83" s="2">
        <v>3</v>
      </c>
      <c r="L83" s="2">
        <v>5</v>
      </c>
      <c r="M83" s="2">
        <v>1</v>
      </c>
      <c r="N83" s="2">
        <v>2</v>
      </c>
      <c r="O83" s="2">
        <v>0</v>
      </c>
      <c r="P83" s="2">
        <v>3</v>
      </c>
      <c r="Q83" s="2" t="s">
        <v>6</v>
      </c>
      <c r="S83" s="80" t="s">
        <v>8</v>
      </c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17">
        <v>0</v>
      </c>
      <c r="AE83" s="18">
        <v>6</v>
      </c>
    </row>
    <row r="84" spans="1:31" ht="19.5" customHeight="1" x14ac:dyDescent="0.35">
      <c r="E84" s="58" t="s">
        <v>4</v>
      </c>
      <c r="F84" s="58"/>
      <c r="G84" s="58"/>
      <c r="H84" s="58"/>
      <c r="I84" s="58"/>
      <c r="J84" s="58"/>
      <c r="K84" s="2">
        <v>3</v>
      </c>
      <c r="L84" s="2">
        <v>1</v>
      </c>
      <c r="M84" s="2">
        <v>1</v>
      </c>
      <c r="N84" s="2">
        <v>4</v>
      </c>
      <c r="O84" s="2">
        <v>0</v>
      </c>
      <c r="P84" s="2">
        <v>8</v>
      </c>
      <c r="Q84" s="2" t="s">
        <v>6</v>
      </c>
      <c r="S84" s="82" t="s">
        <v>9</v>
      </c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15">
        <v>3</v>
      </c>
      <c r="AE84" s="16">
        <v>0</v>
      </c>
    </row>
    <row r="85" spans="1:31" ht="19.5" customHeight="1" x14ac:dyDescent="0.35">
      <c r="E85" s="21"/>
      <c r="F85" s="21"/>
      <c r="G85" s="21"/>
      <c r="H85" s="21"/>
      <c r="I85" s="21"/>
      <c r="J85" s="21"/>
      <c r="S85" s="86" t="s">
        <v>67</v>
      </c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7">
        <v>2</v>
      </c>
      <c r="AE85" s="20">
        <v>2</v>
      </c>
    </row>
    <row r="86" spans="1:31" ht="37.950000000000003" customHeight="1" x14ac:dyDescent="0.35">
      <c r="S86" s="84" t="s">
        <v>10</v>
      </c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">
        <v>3</v>
      </c>
      <c r="AE86" s="19">
        <v>1</v>
      </c>
    </row>
    <row r="87" spans="1:31" ht="75.599999999999994" customHeight="1" thickBot="1" x14ac:dyDescent="0.4">
      <c r="B87" s="31"/>
      <c r="S87" s="80" t="s">
        <v>11</v>
      </c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17">
        <v>3</v>
      </c>
      <c r="AE87" s="18">
        <v>2</v>
      </c>
    </row>
    <row r="88" spans="1:31" ht="60.6" customHeight="1" x14ac:dyDescent="0.35">
      <c r="S88" s="82" t="s">
        <v>12</v>
      </c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15">
        <v>1</v>
      </c>
      <c r="AE88" s="16">
        <v>2</v>
      </c>
    </row>
    <row r="89" spans="1:31" ht="57" customHeight="1" x14ac:dyDescent="0.35">
      <c r="S89" s="84" t="s">
        <v>13</v>
      </c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7">
        <v>1</v>
      </c>
      <c r="AE89" s="20">
        <v>3</v>
      </c>
    </row>
    <row r="90" spans="1:31" ht="56.4" customHeight="1" thickBot="1" x14ac:dyDescent="0.4">
      <c r="S90" s="80" t="s">
        <v>14</v>
      </c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17">
        <v>1</v>
      </c>
      <c r="AE90" s="18">
        <v>4</v>
      </c>
    </row>
    <row r="91" spans="1:31" s="31" customFormat="1" ht="56.4" customHeight="1" x14ac:dyDescent="0.35">
      <c r="S91" s="88" t="s">
        <v>78</v>
      </c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7"/>
      <c r="AE91" s="7"/>
    </row>
    <row r="92" spans="1:31" s="31" customFormat="1" ht="56.4" customHeight="1" x14ac:dyDescent="0.35">
      <c r="S92" s="87" t="s">
        <v>79</v>
      </c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7"/>
      <c r="AE92" s="7"/>
    </row>
    <row r="93" spans="1:31" ht="19.5" customHeight="1" x14ac:dyDescent="0.35"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31" ht="19.5" customHeight="1" x14ac:dyDescent="0.35"/>
    <row r="95" spans="1:31" ht="56.25" customHeight="1" x14ac:dyDescent="0.35">
      <c r="S95" s="77" t="str">
        <f>IF($G$30=$E$84,S82,IF($G$30=$E$82,S84,IF($G$30=$E$83,S88)))</f>
        <v>Montaż i eksploatacja komputerów osobistych oraz urządzeń peryferyjnych</v>
      </c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31" ht="42" customHeight="1" x14ac:dyDescent="0.35">
      <c r="S96" s="77" t="str">
        <f>IF($G$30=$E$84,S83,IF($G$30=$E$82,S85,IF($G$30=$E$83,S89)))</f>
        <v>Projektowanie lokalnych sieci komputerowych i administrowanie sieciami</v>
      </c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18:29" s="31" customFormat="1" ht="42" customHeight="1" x14ac:dyDescent="0.35">
      <c r="R97" s="30" t="s">
        <v>81</v>
      </c>
      <c r="S97" s="77" t="str">
        <f>IF($G$30=$E$84,"",IF($G$30=$E$82,S86,IF($G$30=$E$83,S90)))</f>
        <v>Tworzenie aplikacji internetowych i baz danych oraz administrowanie bazami</v>
      </c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18:29" ht="77.400000000000006" customHeight="1" x14ac:dyDescent="0.35">
      <c r="S98" s="77" t="str">
        <f>IF($G$30=$E$84,"",IF($G$30=$E$82,S87,IF($G$30=$E$83,"")))</f>
        <v/>
      </c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18:29" ht="62.25" customHeight="1" x14ac:dyDescent="0.35">
      <c r="S99" s="77" t="str">
        <f>IF($G$30=$E$84,"",IF($G$30=$E$82,"",IF($G$30=$E$83,"")))</f>
        <v/>
      </c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18:29" ht="21" customHeight="1" x14ac:dyDescent="0.35"/>
    <row r="101" spans="18:29" ht="19.5" customHeight="1" x14ac:dyDescent="0.35"/>
    <row r="102" spans="18:29" ht="19.5" customHeight="1" x14ac:dyDescent="0.35"/>
    <row r="104" spans="18:29" hidden="1" x14ac:dyDescent="0.35"/>
    <row r="105" spans="18:29" hidden="1" x14ac:dyDescent="0.35"/>
    <row r="106" spans="18:29" hidden="1" x14ac:dyDescent="0.35"/>
    <row r="107" spans="18:29" hidden="1" x14ac:dyDescent="0.35"/>
    <row r="108" spans="18:29" hidden="1" x14ac:dyDescent="0.35"/>
    <row r="109" spans="18:29" hidden="1" x14ac:dyDescent="0.35"/>
    <row r="110" spans="18:29" hidden="1" x14ac:dyDescent="0.35"/>
    <row r="111" spans="18:29" hidden="1" x14ac:dyDescent="0.35"/>
    <row r="112" spans="18:29" hidden="1" x14ac:dyDescent="0.35"/>
    <row r="113" hidden="1" x14ac:dyDescent="0.35"/>
    <row r="114" hidden="1" x14ac:dyDescent="0.35"/>
    <row r="115" hidden="1" x14ac:dyDescent="0.35"/>
    <row r="116" hidden="1" x14ac:dyDescent="0.35"/>
  </sheetData>
  <dataConsolidate/>
  <mergeCells count="57">
    <mergeCell ref="S98:AC98"/>
    <mergeCell ref="S99:AC99"/>
    <mergeCell ref="S82:AC82"/>
    <mergeCell ref="S83:AC83"/>
    <mergeCell ref="S84:AC84"/>
    <mergeCell ref="S89:AC89"/>
    <mergeCell ref="S86:AC86"/>
    <mergeCell ref="S87:AC87"/>
    <mergeCell ref="S88:AC88"/>
    <mergeCell ref="S85:AC85"/>
    <mergeCell ref="S96:AC96"/>
    <mergeCell ref="S90:AC90"/>
    <mergeCell ref="S97:AC97"/>
    <mergeCell ref="S91:AC91"/>
    <mergeCell ref="S92:AC92"/>
    <mergeCell ref="S95:AC95"/>
    <mergeCell ref="A15:AF15"/>
    <mergeCell ref="A14:I14"/>
    <mergeCell ref="U25:V25"/>
    <mergeCell ref="W25:AF25"/>
    <mergeCell ref="G36:AF36"/>
    <mergeCell ref="A2:AF2"/>
    <mergeCell ref="Q4:X4"/>
    <mergeCell ref="Q3:X3"/>
    <mergeCell ref="A8:I8"/>
    <mergeCell ref="A12:I12"/>
    <mergeCell ref="A10:I10"/>
    <mergeCell ref="A6:AA6"/>
    <mergeCell ref="A35:F35"/>
    <mergeCell ref="A74:AJ74"/>
    <mergeCell ref="E83:J83"/>
    <mergeCell ref="E84:J84"/>
    <mergeCell ref="E82:J82"/>
    <mergeCell ref="U65:AF65"/>
    <mergeCell ref="U64:AF64"/>
    <mergeCell ref="U70:AF70"/>
    <mergeCell ref="U71:AF71"/>
    <mergeCell ref="H38:O38"/>
    <mergeCell ref="I61:X61"/>
    <mergeCell ref="A52:AF52"/>
    <mergeCell ref="D60:Z60"/>
    <mergeCell ref="A36:F36"/>
    <mergeCell ref="D56:L56"/>
    <mergeCell ref="H40:O40"/>
    <mergeCell ref="A54:G54"/>
    <mergeCell ref="A17:AF17"/>
    <mergeCell ref="A19:I19"/>
    <mergeCell ref="A34:F34"/>
    <mergeCell ref="G33:AF35"/>
    <mergeCell ref="A21:I21"/>
    <mergeCell ref="A33:D33"/>
    <mergeCell ref="A23:I23"/>
    <mergeCell ref="A25:I25"/>
    <mergeCell ref="A27:AF27"/>
    <mergeCell ref="A31:F31"/>
    <mergeCell ref="G31:AF31"/>
    <mergeCell ref="G30:AF30"/>
  </mergeCells>
  <phoneticPr fontId="14" type="noConversion"/>
  <dataValidations count="17">
    <dataValidation type="whole" allowBlank="1" showInputMessage="1" showErrorMessage="1" error="Zły miesiąc! Wprowadź liczbę z zakresu 0-9!" sqref="M12 AB3" xr:uid="{00000000-0002-0000-0100-000000000000}">
      <formula1>0</formula1>
      <formula2>9</formula2>
    </dataValidation>
    <dataValidation type="whole" allowBlank="1" showInputMessage="1" showErrorMessage="1" error="Zły dzień! Wprowadź liczbę z zakresu 0-3!" sqref="J12 Y3" xr:uid="{00000000-0002-0000-0100-000001000000}">
      <formula1>0</formula1>
      <formula2>3</formula2>
    </dataValidation>
    <dataValidation type="whole" allowBlank="1" showInputMessage="1" showErrorMessage="1" error="Zły miesiąc! Wprowadź liczbę z zakresu 0-1!" sqref="L12 AA3" xr:uid="{00000000-0002-0000-0100-000002000000}">
      <formula1>0</formula1>
      <formula2>1</formula2>
    </dataValidation>
    <dataValidation type="whole" allowBlank="1" showInputMessage="1" showErrorMessage="1" error="Zły rok!" sqref="N12 AC3" xr:uid="{00000000-0002-0000-0100-000003000000}">
      <formula1>1</formula1>
      <formula2>2</formula2>
    </dataValidation>
    <dataValidation type="whole" operator="notBetween" allowBlank="1" showInputMessage="1" showErrorMessage="1" error="Zły rok!" sqref="O12 AD3" xr:uid="{00000000-0002-0000-0100-000004000000}">
      <formula1>1</formula1>
      <formula2>8</formula2>
    </dataValidation>
    <dataValidation type="whole" allowBlank="1" showInputMessage="1" showErrorMessage="1" error="Zły rok!" sqref="P12:Q12 AE3:AF3" xr:uid="{00000000-0002-0000-0100-000005000000}">
      <formula1>0</formula1>
      <formula2>9</formula2>
    </dataValidation>
    <dataValidation type="whole" allowBlank="1" showInputMessage="1" showErrorMessage="1" error="Zły dzień! Wprowadź liczbę z zakresu 0-9!" sqref="Z3 K12" xr:uid="{00000000-0002-0000-0100-000006000000}">
      <formula1>0</formula1>
      <formula2>9</formula2>
    </dataValidation>
    <dataValidation type="whole" operator="equal" allowBlank="1" showInputMessage="1" showErrorMessage="1" error="Niepoprawny PESEL! Niezgodny z datą urodzenia!" sqref="K14" xr:uid="{00000000-0002-0000-0100-000007000000}">
      <formula1>Q12</formula1>
    </dataValidation>
    <dataValidation type="whole" operator="equal" allowBlank="1" showInputMessage="1" showErrorMessage="1" error="Niepoprawny PESEL! Niezgodny z datą urodzenia!" sqref="M14" xr:uid="{00000000-0002-0000-0100-000008000000}">
      <formula1>M12</formula1>
    </dataValidation>
    <dataValidation type="whole" operator="equal" allowBlank="1" showInputMessage="1" showErrorMessage="1" error="Niepoprawny PESEL! Niezgodny z datą urodzenia!" sqref="N14:O14" xr:uid="{00000000-0002-0000-0100-000009000000}">
      <formula1>J12</formula1>
    </dataValidation>
    <dataValidation type="whole" allowBlank="1" showInputMessage="1" showErrorMessage="1" error="Niepoprawny PESEL!" sqref="P14:T14" xr:uid="{00000000-0002-0000-0100-00000A000000}">
      <formula1>0</formula1>
      <formula2>9</formula2>
    </dataValidation>
    <dataValidation type="whole" allowBlank="1" showInputMessage="1" showErrorMessage="1" error="Zły kod pocztowy! Wprowadź cyfrę z zakresu 0-9!" sqref="J23:K23 M23:O23" xr:uid="{00000000-0002-0000-0100-00000B000000}">
      <formula1>0</formula1>
      <formula2>9</formula2>
    </dataValidation>
    <dataValidation type="whole" allowBlank="1" showInputMessage="1" showErrorMessage="1" error="Niepoprawny nr telefonu! Wprowadź cyfrę z zakresu 0-9!" sqref="J25:T25" xr:uid="{00000000-0002-0000-0100-00000C000000}">
      <formula1>0</formula1>
      <formula2>9</formula2>
    </dataValidation>
    <dataValidation type="textLength" operator="equal" allowBlank="1" showInputMessage="1" showErrorMessage="1" error="Komórka może zawierać tylko 1 znak!" sqref="J8:AF8 J10:AF10 S12:AF12 J19:AF19 J21:AF21 Q23:AF23" xr:uid="{00000000-0002-0000-0100-00000D000000}">
      <formula1>1</formula1>
    </dataValidation>
    <dataValidation type="list" showInputMessage="1" showErrorMessage="1" sqref="G38 G40 P40 U40 V44 V46 O46 O44 J44 J46 G46 G44 A49 C56 C58 C60" xr:uid="{00000000-0002-0000-0100-00000E000000}">
      <formula1>$A$81:$A$82</formula1>
    </dataValidation>
    <dataValidation type="list" allowBlank="1" showInputMessage="1" showErrorMessage="1" sqref="G30:AF30" xr:uid="{00000000-0002-0000-0100-00000F000000}">
      <formula1>$E$82:$E$84</formula1>
    </dataValidation>
    <dataValidation type="list" allowBlank="1" showInputMessage="1" showErrorMessage="1" sqref="G33:AF35" xr:uid="{00000000-0002-0000-0100-000010000000}">
      <formula1>$S$95:$S$99</formula1>
    </dataValidation>
  </dataValidation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B2:G6"/>
  <sheetViews>
    <sheetView zoomScale="145" zoomScaleNormal="145" workbookViewId="0">
      <selection activeCell="I10" sqref="I10"/>
    </sheetView>
  </sheetViews>
  <sheetFormatPr defaultColWidth="8.88671875" defaultRowHeight="14.4" x14ac:dyDescent="0.3"/>
  <sheetData>
    <row r="2" spans="2:7" x14ac:dyDescent="0.3">
      <c r="B2" s="32" t="s">
        <v>68</v>
      </c>
      <c r="C2" s="32" t="s">
        <v>69</v>
      </c>
      <c r="D2" s="32" t="s">
        <v>70</v>
      </c>
    </row>
    <row r="3" spans="2:7" x14ac:dyDescent="0.3">
      <c r="B3" s="23" t="s">
        <v>74</v>
      </c>
      <c r="C3" s="23" t="s">
        <v>71</v>
      </c>
      <c r="D3" s="23">
        <v>1</v>
      </c>
      <c r="G3" t="s">
        <v>69</v>
      </c>
    </row>
    <row r="4" spans="2:7" x14ac:dyDescent="0.3">
      <c r="B4" s="23" t="s">
        <v>75</v>
      </c>
      <c r="C4" s="23" t="s">
        <v>72</v>
      </c>
      <c r="D4" s="23">
        <v>2</v>
      </c>
    </row>
    <row r="5" spans="2:7" x14ac:dyDescent="0.3">
      <c r="B5" s="23" t="s">
        <v>76</v>
      </c>
      <c r="C5" s="23" t="s">
        <v>73</v>
      </c>
      <c r="D5" s="23">
        <v>3</v>
      </c>
    </row>
    <row r="6" spans="2:7" x14ac:dyDescent="0.3">
      <c r="B6" s="23" t="s">
        <v>77</v>
      </c>
    </row>
  </sheetData>
  <phoneticPr fontId="14" type="noConversion"/>
  <dataValidations count="3">
    <dataValidation type="list" allowBlank="1" showInputMessage="1" showErrorMessage="1" sqref="G3" xr:uid="{D99D4A17-123B-485B-AC70-E2638E3064C5}">
      <formula1>Grupa</formula1>
    </dataValidation>
    <dataValidation type="list" allowBlank="1" showInputMessage="1" showErrorMessage="1" sqref="E10" xr:uid="{55A96CE1-A0E2-487A-8088-D37FCE14FD8B}">
      <formula1>biko</formula1>
    </dataValidation>
    <dataValidation type="list" allowBlank="1" showInputMessage="1" showErrorMessage="1" sqref="L7" xr:uid="{8EF3B1C4-C85A-4EF3-BE37-2F1CB694F4CC}">
      <formula1>cyt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B2:D9"/>
  <sheetViews>
    <sheetView workbookViewId="0">
      <selection activeCell="B4" sqref="B4:D4"/>
    </sheetView>
  </sheetViews>
  <sheetFormatPr defaultColWidth="8.88671875" defaultRowHeight="14.4" x14ac:dyDescent="0.3"/>
  <cols>
    <col min="2" max="2" width="57.5546875" customWidth="1"/>
    <col min="3" max="3" width="50.6640625" customWidth="1"/>
    <col min="4" max="4" width="42.88671875" customWidth="1"/>
  </cols>
  <sheetData>
    <row r="2" spans="2:4" ht="32.4" customHeight="1" x14ac:dyDescent="0.3"/>
    <row r="3" spans="2:4" x14ac:dyDescent="0.3">
      <c r="B3" t="s">
        <v>2</v>
      </c>
      <c r="C3" t="s">
        <v>4</v>
      </c>
      <c r="D3" t="s">
        <v>3</v>
      </c>
    </row>
    <row r="4" spans="2:4" ht="16.2" thickBot="1" x14ac:dyDescent="0.35">
      <c r="B4" s="33" t="s">
        <v>2</v>
      </c>
      <c r="C4" s="40" t="s">
        <v>4</v>
      </c>
      <c r="D4" s="43" t="s">
        <v>3</v>
      </c>
    </row>
    <row r="5" spans="2:4" ht="42" customHeight="1" x14ac:dyDescent="0.3">
      <c r="B5" s="34" t="s">
        <v>9</v>
      </c>
      <c r="C5" s="38" t="s">
        <v>7</v>
      </c>
      <c r="D5" s="41" t="s">
        <v>12</v>
      </c>
    </row>
    <row r="6" spans="2:4" ht="16.2" customHeight="1" thickBot="1" x14ac:dyDescent="0.35">
      <c r="B6" s="35" t="s">
        <v>67</v>
      </c>
      <c r="C6" s="39" t="s">
        <v>8</v>
      </c>
      <c r="D6" s="42" t="s">
        <v>13</v>
      </c>
    </row>
    <row r="7" spans="2:4" ht="31.95" customHeight="1" thickBot="1" x14ac:dyDescent="0.35">
      <c r="B7" s="35" t="s">
        <v>10</v>
      </c>
      <c r="D7" s="39" t="s">
        <v>14</v>
      </c>
    </row>
    <row r="8" spans="2:4" ht="28.2" customHeight="1" thickBot="1" x14ac:dyDescent="0.35">
      <c r="B8" s="36" t="s">
        <v>11</v>
      </c>
    </row>
    <row r="9" spans="2:4" ht="18" customHeight="1" thickBot="1" x14ac:dyDescent="0.35">
      <c r="B9" s="37" t="s">
        <v>80</v>
      </c>
    </row>
  </sheetData>
  <phoneticPr fontId="1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</vt:i4>
      </vt:variant>
    </vt:vector>
  </HeadingPairs>
  <TitlesOfParts>
    <vt:vector size="11" baseType="lpstr">
      <vt:lpstr>Arkusz1</vt:lpstr>
      <vt:lpstr>Arkusz3</vt:lpstr>
      <vt:lpstr>kierunki</vt:lpstr>
      <vt:lpstr>biko</vt:lpstr>
      <vt:lpstr>cyt</vt:lpstr>
      <vt:lpstr>Grupa</vt:lpstr>
      <vt:lpstr>kierunki</vt:lpstr>
      <vt:lpstr>kierunki2</vt:lpstr>
      <vt:lpstr>Technik_elektronik</vt:lpstr>
      <vt:lpstr>Technik_informatyk</vt:lpstr>
      <vt:lpstr>Technik_logistyk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2014-01-22T09:48:55Z</cp:lastPrinted>
  <dcterms:created xsi:type="dcterms:W3CDTF">2006-09-22T13:37:51Z</dcterms:created>
  <dcterms:modified xsi:type="dcterms:W3CDTF">2020-10-15T07:47:18Z</dcterms:modified>
</cp:coreProperties>
</file>